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<sst xmlns="http://schemas.openxmlformats.org/spreadsheetml/2006/main" count="8752" uniqueCount="850">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</sst>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5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0" fontId="18" fillId="42" borderId="67" xfId="259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22" fillId="4" borderId="69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695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805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807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11">
      <selection activeCell="K15" sqref="K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501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2" t="s">
        <v>22</v>
      </c>
      <c r="F19" s="273"/>
      <c r="G19" s="40" t="s">
        <v>823</v>
      </c>
      <c r="H19" s="56"/>
    </row>
    <row r="20" spans="1:8" ht="30" customHeight="1">
      <c r="A20" s="62"/>
      <c r="D20" s="55"/>
      <c r="E20" s="265" t="s">
        <v>23</v>
      </c>
      <c r="F20" s="266"/>
      <c r="G20" s="41" t="s">
        <v>824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12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35" sqref="J135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11290.241999999998</v>
      </c>
      <c r="G18" s="224">
        <f>SUM(G19,G20,G29,G33)</f>
        <v>8681.311</v>
      </c>
      <c r="H18" s="224">
        <f>SUM(H19,H20,H29,H33)</f>
        <v>0</v>
      </c>
      <c r="I18" s="224">
        <f>SUM(I19,I20,I29,I33)</f>
        <v>2608.9309999999996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9540.408</v>
      </c>
      <c r="G20" s="226">
        <f>SUM(G21:G28)</f>
        <v>6985.963</v>
      </c>
      <c r="H20" s="226">
        <f>SUM(H21:H28)</f>
        <v>0</v>
      </c>
      <c r="I20" s="226">
        <f>SUM(I21:I28)</f>
        <v>2554.4449999999997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7338.081999999999</v>
      </c>
      <c r="G22" s="241">
        <v>6985.963</v>
      </c>
      <c r="H22" s="241">
        <v>0</v>
      </c>
      <c r="I22" s="241">
        <v>352.119</v>
      </c>
      <c r="J22" s="241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 t="shared" si="0"/>
        <v>75.892</v>
      </c>
      <c r="G23" s="241">
        <v>0</v>
      </c>
      <c r="H23" s="241">
        <v>0</v>
      </c>
      <c r="I23" s="241">
        <v>75.892</v>
      </c>
      <c r="J23" s="241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1465.395</v>
      </c>
      <c r="G24" s="241">
        <v>0</v>
      </c>
      <c r="H24" s="241">
        <v>0</v>
      </c>
      <c r="I24" s="241">
        <v>1465.395</v>
      </c>
      <c r="J24" s="241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174.716</v>
      </c>
      <c r="G25" s="241">
        <v>0</v>
      </c>
      <c r="H25" s="241">
        <v>0</v>
      </c>
      <c r="I25" s="241">
        <v>174.716</v>
      </c>
      <c r="J25" s="241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144.072</v>
      </c>
      <c r="G26" s="241">
        <v>0</v>
      </c>
      <c r="H26" s="241">
        <v>0</v>
      </c>
      <c r="I26" s="241">
        <v>144.072</v>
      </c>
      <c r="J26" s="241">
        <v>0</v>
      </c>
      <c r="K26" s="149"/>
    </row>
    <row r="27" spans="1:11" s="172" customFormat="1" ht="26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342.251</v>
      </c>
      <c r="G27" s="241"/>
      <c r="H27" s="241"/>
      <c r="I27" s="241">
        <v>342.251</v>
      </c>
      <c r="J27" s="241"/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1749.834</v>
      </c>
      <c r="G29" s="226">
        <f>SUM(G30:G32)</f>
        <v>1695.348</v>
      </c>
      <c r="H29" s="226">
        <f>SUM(H30:H32)</f>
        <v>0</v>
      </c>
      <c r="I29" s="226">
        <f>SUM(I30:I32)</f>
        <v>54.486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1749.834</v>
      </c>
      <c r="G31" s="241">
        <v>1695.348</v>
      </c>
      <c r="H31" s="241">
        <v>0</v>
      </c>
      <c r="I31" s="241">
        <v>54.486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7959.884916940948</v>
      </c>
      <c r="G34" s="132"/>
      <c r="H34" s="230">
        <f>H35</f>
        <v>0</v>
      </c>
      <c r="I34" s="230">
        <f>I35+I36</f>
        <v>4378.014818981233</v>
      </c>
      <c r="J34" s="229">
        <f>J35+J36+J37</f>
        <v>3581.8700979597147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4378.014818981233</v>
      </c>
      <c r="G35" s="132"/>
      <c r="H35" s="227"/>
      <c r="I35" s="227">
        <f>G18-G39-G64</f>
        <v>4378.014818981233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3581.8700979597147</v>
      </c>
      <c r="G37" s="133"/>
      <c r="H37" s="133"/>
      <c r="I37" s="133"/>
      <c r="J37" s="231">
        <f>I35+I18-I39-I64</f>
        <v>3581.8700979597147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10955.079999999998</v>
      </c>
      <c r="G39" s="230">
        <f>SUM(G40,G47,G52,G55,G58)</f>
        <v>4259.55</v>
      </c>
      <c r="H39" s="230">
        <f>SUM(H40,H47,H52,H55,H58)</f>
        <v>0</v>
      </c>
      <c r="I39" s="230">
        <f>SUM(I40,I47,I52,I55,I58)</f>
        <v>3328.341</v>
      </c>
      <c r="J39" s="229">
        <f>SUM(J40,J47,J52,J55,J58)</f>
        <v>3367.1889999999994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6612.137999999999</v>
      </c>
      <c r="G40" s="226">
        <f>SUM(G41:G46)</f>
        <v>1013.603</v>
      </c>
      <c r="H40" s="226">
        <f>SUM(H41:H46)</f>
        <v>0</v>
      </c>
      <c r="I40" s="226">
        <f>SUM(I41:I46)</f>
        <v>2231.346</v>
      </c>
      <c r="J40" s="229">
        <f>SUM(J41:J46)</f>
        <v>3367.1889999999994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5414.181999999999</v>
      </c>
      <c r="G42" s="227">
        <v>1013.603</v>
      </c>
      <c r="H42" s="227">
        <v>0</v>
      </c>
      <c r="I42" s="227">
        <v>1179.936</v>
      </c>
      <c r="J42" s="228">
        <v>3220.6429999999996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635.787</v>
      </c>
      <c r="G43" s="227">
        <v>0</v>
      </c>
      <c r="H43" s="227">
        <v>0</v>
      </c>
      <c r="I43" s="227">
        <v>506.961</v>
      </c>
      <c r="J43" s="228">
        <v>128.826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544.449</v>
      </c>
      <c r="G44" s="227">
        <v>0</v>
      </c>
      <c r="H44" s="227">
        <v>0</v>
      </c>
      <c r="I44" s="227">
        <v>544.449</v>
      </c>
      <c r="J44" s="228">
        <v>0</v>
      </c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17.72</v>
      </c>
      <c r="G45" s="227">
        <v>0</v>
      </c>
      <c r="H45" s="227">
        <v>0</v>
      </c>
      <c r="I45" s="227">
        <v>0</v>
      </c>
      <c r="J45" s="228">
        <v>17.72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4342.942</v>
      </c>
      <c r="G47" s="226">
        <f>SUM(G48:G51)</f>
        <v>3245.947</v>
      </c>
      <c r="H47" s="226">
        <f>SUM(H48:H51)</f>
        <v>0</v>
      </c>
      <c r="I47" s="226">
        <f>SUM(I48:I51)</f>
        <v>1096.995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3993.228</v>
      </c>
      <c r="G49" s="227">
        <v>3245.947</v>
      </c>
      <c r="H49" s="227">
        <v>0</v>
      </c>
      <c r="I49" s="227">
        <v>747.281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349.714</v>
      </c>
      <c r="G50" s="227">
        <v>0</v>
      </c>
      <c r="H50" s="227">
        <v>0</v>
      </c>
      <c r="I50" s="227">
        <v>349.714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7959.884916940948</v>
      </c>
      <c r="G61" s="230">
        <f>SUM(G35:J35)</f>
        <v>4378.014818981233</v>
      </c>
      <c r="H61" s="230">
        <f>SUM(G36:J36)</f>
        <v>0</v>
      </c>
      <c r="I61" s="230">
        <f>SUM(G37:J37)</f>
        <v>3581.8700979597147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335.16200000000015</v>
      </c>
      <c r="G64" s="230">
        <f>SUM(G65:G66)</f>
        <v>43.74618101876652</v>
      </c>
      <c r="H64" s="230">
        <f>SUM(H65:H66)</f>
        <v>0</v>
      </c>
      <c r="I64" s="230">
        <f>SUM(I65:I66)</f>
        <v>76.73472102151753</v>
      </c>
      <c r="J64" s="229">
        <f>SUM(J65:J66)</f>
        <v>214.68109795971608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335.16200000000015</v>
      </c>
      <c r="G66" s="227">
        <v>43.74618101876652</v>
      </c>
      <c r="H66" s="227"/>
      <c r="I66" s="227">
        <v>76.73472102151753</v>
      </c>
      <c r="J66" s="228">
        <v>214.68109795971608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-3.268496584496461E-13</v>
      </c>
      <c r="G70" s="233">
        <f>G18-G39-G61-G62-G64+G68-G69</f>
        <v>4.263256414560601E-13</v>
      </c>
      <c r="H70" s="233">
        <f>H18+H34-H39-H61-H62-H64+H68-H69</f>
        <v>0</v>
      </c>
      <c r="I70" s="233">
        <f>I18+I34-I39-I61-I62-I64+I68-I69</f>
        <v>1.4210854715202004E-14</v>
      </c>
      <c r="J70" s="234">
        <f>J18+J34-J39-J62-J64+J68-J69</f>
        <v>-7.673861546209082E-13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19.46593448275862</v>
      </c>
      <c r="G72" s="224">
        <f>SUM(G73,G74,G83,G87)</f>
        <v>14.967777586206896</v>
      </c>
      <c r="H72" s="224">
        <f>SUM(H73,H74,H83,H87)</f>
        <v>0</v>
      </c>
      <c r="I72" s="224">
        <f>SUM(I73,I74,I83,I87)</f>
        <v>4.498156896551724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16.448979310344825</v>
      </c>
      <c r="G74" s="226">
        <f>SUM(G75:G82)</f>
        <v>12.044763793103447</v>
      </c>
      <c r="H74" s="226">
        <f>SUM(H75:H82)</f>
        <v>0</v>
      </c>
      <c r="I74" s="226">
        <f>SUM(I75:I82)</f>
        <v>4.404215517241379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12.65186551724138</v>
      </c>
      <c r="G76" s="227">
        <f aca="true" t="shared" si="3" ref="G76:J81">G22/580</f>
        <v>12.044763793103447</v>
      </c>
      <c r="H76" s="227">
        <f t="shared" si="3"/>
        <v>0</v>
      </c>
      <c r="I76" s="227">
        <f t="shared" si="3"/>
        <v>0.6071017241379311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"Ремэнергостройсервис"</v>
      </c>
      <c r="F77" s="226">
        <f t="shared" si="2"/>
        <v>0.13084827586206896</v>
      </c>
      <c r="G77" s="227">
        <f t="shared" si="3"/>
        <v>0</v>
      </c>
      <c r="H77" s="227">
        <f t="shared" si="3"/>
        <v>0</v>
      </c>
      <c r="I77" s="227">
        <f t="shared" si="3"/>
        <v>0.13084827586206896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2.526543103448276</v>
      </c>
      <c r="G78" s="227">
        <f t="shared" si="3"/>
        <v>0</v>
      </c>
      <c r="H78" s="227">
        <f t="shared" si="3"/>
        <v>0</v>
      </c>
      <c r="I78" s="227">
        <f t="shared" si="3"/>
        <v>2.526543103448276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0.3012344827586207</v>
      </c>
      <c r="G79" s="227">
        <f t="shared" si="3"/>
        <v>0</v>
      </c>
      <c r="H79" s="227">
        <f t="shared" si="3"/>
        <v>0</v>
      </c>
      <c r="I79" s="227">
        <f t="shared" si="3"/>
        <v>0.3012344827586207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0.2484</v>
      </c>
      <c r="G80" s="227">
        <f t="shared" si="3"/>
        <v>0</v>
      </c>
      <c r="H80" s="227">
        <f t="shared" si="3"/>
        <v>0</v>
      </c>
      <c r="I80" s="227">
        <f t="shared" si="3"/>
        <v>0.2484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0.5900879310344828</v>
      </c>
      <c r="G81" s="227">
        <f t="shared" si="3"/>
        <v>0</v>
      </c>
      <c r="H81" s="227">
        <f t="shared" si="3"/>
        <v>0</v>
      </c>
      <c r="I81" s="227">
        <f t="shared" si="3"/>
        <v>0.5900879310344828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3.0169551724137933</v>
      </c>
      <c r="G83" s="226">
        <f>SUM(G84:G86)</f>
        <v>2.9230137931034483</v>
      </c>
      <c r="H83" s="226">
        <f>SUM(H84:H86)</f>
        <v>0</v>
      </c>
      <c r="I83" s="226">
        <f>SUM(I84:I86)</f>
        <v>0.09394137931034482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3.0169551724137933</v>
      </c>
      <c r="G85" s="227">
        <f>G31/580</f>
        <v>2.9230137931034483</v>
      </c>
      <c r="H85" s="227">
        <f>H31/580</f>
        <v>0</v>
      </c>
      <c r="I85" s="227">
        <f>I31/580</f>
        <v>0.09394137931034482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13.723939511967153</v>
      </c>
      <c r="G88" s="145"/>
      <c r="H88" s="230">
        <f>H89</f>
        <v>0</v>
      </c>
      <c r="I88" s="230">
        <f>I89+I90</f>
        <v>7.548301412036609</v>
      </c>
      <c r="J88" s="229">
        <f>J89+J90+J91</f>
        <v>6.175638099930544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7.548301412036609</v>
      </c>
      <c r="G89" s="145"/>
      <c r="H89" s="227"/>
      <c r="I89" s="227">
        <f>G72-G93-G118</f>
        <v>7.548301412036609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6.175638099930544</v>
      </c>
      <c r="G91" s="145"/>
      <c r="H91" s="145"/>
      <c r="I91" s="145"/>
      <c r="J91" s="228">
        <f>I88+I72-I93-I118</f>
        <v>6.175638099930544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18.888068965517242</v>
      </c>
      <c r="G93" s="230">
        <f>SUM(G94,G101,G106,G109,G112)</f>
        <v>7.344051724137931</v>
      </c>
      <c r="H93" s="230">
        <f>SUM(H94,H101,H106,H109,H112)</f>
        <v>0</v>
      </c>
      <c r="I93" s="230">
        <f>SUM(I94,I101,I106,I109,I112)</f>
        <v>5.738518965517241</v>
      </c>
      <c r="J93" s="229">
        <f>SUM(J94,J101,J106,J109,J112)</f>
        <v>5.8054982758620675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11.400237931034482</v>
      </c>
      <c r="G94" s="226">
        <f>SUM(G95:G100)</f>
        <v>1.7475913793103448</v>
      </c>
      <c r="H94" s="226">
        <f>SUM(H95:H100)</f>
        <v>0</v>
      </c>
      <c r="I94" s="226">
        <f>SUM(I95:I100)</f>
        <v>3.847148275862069</v>
      </c>
      <c r="J94" s="229">
        <f>SUM(J95:J100)</f>
        <v>5.8054982758620675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9.334796551724136</v>
      </c>
      <c r="G96" s="227">
        <f aca="true" t="shared" si="4" ref="G96:J99">G42/580</f>
        <v>1.7475913793103448</v>
      </c>
      <c r="H96" s="227">
        <f t="shared" si="4"/>
        <v>0</v>
      </c>
      <c r="I96" s="227">
        <f t="shared" si="4"/>
        <v>2.034372413793103</v>
      </c>
      <c r="J96" s="227">
        <f t="shared" si="4"/>
        <v>5.5528327586206885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1.0961844827586207</v>
      </c>
      <c r="G97" s="227">
        <f t="shared" si="4"/>
        <v>0</v>
      </c>
      <c r="H97" s="227">
        <f t="shared" si="4"/>
        <v>0</v>
      </c>
      <c r="I97" s="227">
        <f t="shared" si="4"/>
        <v>0.8740706896551724</v>
      </c>
      <c r="J97" s="227">
        <f t="shared" si="4"/>
        <v>0.22211379310344825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0.938705172413793</v>
      </c>
      <c r="G98" s="227">
        <f t="shared" si="4"/>
        <v>0</v>
      </c>
      <c r="H98" s="227">
        <f t="shared" si="4"/>
        <v>0</v>
      </c>
      <c r="I98" s="227">
        <f t="shared" si="4"/>
        <v>0.938705172413793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0.030551724137931034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0.030551724137931034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7.487831034482759</v>
      </c>
      <c r="G101" s="226">
        <f>SUM(G102:G105)</f>
        <v>5.5964603448275865</v>
      </c>
      <c r="H101" s="226">
        <f>SUM(H102:H105)</f>
        <v>0</v>
      </c>
      <c r="I101" s="226">
        <f>SUM(I102:I105)</f>
        <v>1.8913706896551723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6.884875862068966</v>
      </c>
      <c r="G103" s="227">
        <f>G49/580</f>
        <v>5.5964603448275865</v>
      </c>
      <c r="H103" s="227">
        <f aca="true" t="shared" si="5" ref="H103:J104">H49/580</f>
        <v>0</v>
      </c>
      <c r="I103" s="227">
        <f t="shared" si="5"/>
        <v>1.2884155172413791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0.6029551724137932</v>
      </c>
      <c r="G104" s="227">
        <f>G50/580</f>
        <v>0</v>
      </c>
      <c r="H104" s="227">
        <f t="shared" si="5"/>
        <v>0</v>
      </c>
      <c r="I104" s="227">
        <f t="shared" si="5"/>
        <v>0.6029551724137932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13.723939511967153</v>
      </c>
      <c r="G115" s="230">
        <f>SUM(G89:J89)</f>
        <v>7.548301412036609</v>
      </c>
      <c r="H115" s="230">
        <f>SUM(G90:J90)</f>
        <v>0</v>
      </c>
      <c r="I115" s="230">
        <f>SUM(G91:J91)</f>
        <v>6.175638099930544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0.5778655172413796</v>
      </c>
      <c r="G118" s="230">
        <f>SUM(G119:G120)</f>
        <v>0.07542445003235607</v>
      </c>
      <c r="H118" s="230">
        <f>SUM(H119:H120)</f>
        <v>0</v>
      </c>
      <c r="I118" s="230">
        <f>SUM(I119:I120)</f>
        <v>0.13230124314054748</v>
      </c>
      <c r="J118" s="229">
        <f>SUM(J119:J120)</f>
        <v>0.370139824068476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0.5778655172413796</v>
      </c>
      <c r="G120" s="227">
        <f>G66/580</f>
        <v>0.07542445003235607</v>
      </c>
      <c r="H120" s="227">
        <f>H66/580</f>
        <v>0</v>
      </c>
      <c r="I120" s="227">
        <f>I66/580</f>
        <v>0.13230124314054748</v>
      </c>
      <c r="J120" s="227">
        <f>J66/580</f>
        <v>0.370139824068476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9.159339953157541E-16</v>
      </c>
      <c r="G124" s="236">
        <f>G72-G93-G115-G116-G118+G122-G123</f>
        <v>1.3877787807814457E-16</v>
      </c>
      <c r="H124" s="236">
        <f>H72+H88-H93-H115-H116-H118+H122-H123</f>
        <v>0</v>
      </c>
      <c r="I124" s="236">
        <f>I72+I88-I93-I115-I116-I118+I122-I123</f>
        <v>2.220446049250313E-16</v>
      </c>
      <c r="J124" s="237">
        <f>J72+J88-J93-J116-J118+J122-J123</f>
        <v>5.551115123125783E-16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11.400237931034482</v>
      </c>
      <c r="G126" s="227">
        <f>G94</f>
        <v>1.7475913793103448</v>
      </c>
      <c r="H126" s="227">
        <f>H94</f>
        <v>0</v>
      </c>
      <c r="I126" s="227">
        <f>I94</f>
        <v>3.847148275862069</v>
      </c>
      <c r="J126" s="228">
        <f>J94</f>
        <v>5.8054982758620675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12540.091046630001</v>
      </c>
      <c r="G129" s="239">
        <f>SUM(G130,G137,G140)</f>
        <v>1930.99480324</v>
      </c>
      <c r="H129" s="239">
        <f>SUM(H130,H137,H140)</f>
        <v>0</v>
      </c>
      <c r="I129" s="239">
        <f>SUM(I130,I137,I140)</f>
        <v>6956.886781970001</v>
      </c>
      <c r="J129" s="240">
        <f>SUM(J130,J137,J140)</f>
        <v>3652.20946142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12540.091046630001</v>
      </c>
      <c r="G130" s="230">
        <f>SUM(G131:G136)</f>
        <v>1930.99480324</v>
      </c>
      <c r="H130" s="230">
        <f>SUM(H131:H136)</f>
        <v>0</v>
      </c>
      <c r="I130" s="230">
        <f>SUM(I131:I136)</f>
        <v>6956.886781970001</v>
      </c>
      <c r="J130" s="229">
        <f>SUM(J131:J136)</f>
        <v>3652.20946142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9134.11641536</v>
      </c>
      <c r="G132" s="227">
        <v>1930.99480324</v>
      </c>
      <c r="H132" s="227">
        <v>0</v>
      </c>
      <c r="I132" s="227">
        <v>3665.0638069200004</v>
      </c>
      <c r="J132" s="228">
        <v>3538.0578052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1528.6134025899999</v>
      </c>
      <c r="G133" s="227">
        <v>0</v>
      </c>
      <c r="H133" s="227">
        <v>0</v>
      </c>
      <c r="I133" s="227">
        <v>1476.78245477</v>
      </c>
      <c r="J133" s="228">
        <v>51.83094782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1815.0405202799998</v>
      </c>
      <c r="G134" s="227">
        <v>0</v>
      </c>
      <c r="H134" s="227">
        <v>0</v>
      </c>
      <c r="I134" s="227">
        <v>1815.0405202799998</v>
      </c>
      <c r="J134" s="228">
        <v>0</v>
      </c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62.3207084</v>
      </c>
      <c r="G135" s="227"/>
      <c r="H135" s="227"/>
      <c r="I135" s="227"/>
      <c r="J135" s="228">
        <v>62.3207084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8" t="s">
        <v>209</v>
      </c>
      <c r="E147" s="279"/>
      <c r="F147" s="279"/>
      <c r="G147" s="279"/>
      <c r="H147" s="279"/>
      <c r="I147" s="279"/>
      <c r="J147" s="280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12540.091046630001</v>
      </c>
      <c r="G148" s="223">
        <f>SUM(G149,G156,G159)</f>
        <v>1930.99480324</v>
      </c>
      <c r="H148" s="223">
        <f>SUM(H149,H156,H159)</f>
        <v>0</v>
      </c>
      <c r="I148" s="223">
        <f>SUM(I149,I156,I159)</f>
        <v>6956.886781970001</v>
      </c>
      <c r="J148" s="225">
        <f>SUM(J149,J156,J159)</f>
        <v>3652.20946142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12540.091046630001</v>
      </c>
      <c r="G149" s="230">
        <f>SUM(G150:G155)</f>
        <v>1930.99480324</v>
      </c>
      <c r="H149" s="230">
        <f>SUM(H150:H155)</f>
        <v>0</v>
      </c>
      <c r="I149" s="230">
        <f>SUM(I150:I155)</f>
        <v>6956.886781970001</v>
      </c>
      <c r="J149" s="229">
        <f>SUM(J150:J155)</f>
        <v>3652.20946142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844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9134.11641536</v>
      </c>
      <c r="G151" s="227">
        <v>1930.99480324</v>
      </c>
      <c r="H151" s="227">
        <f>H132</f>
        <v>0</v>
      </c>
      <c r="I151" s="227">
        <v>3665.0638069200004</v>
      </c>
      <c r="J151" s="227">
        <v>3538.0578052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845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1528.6134025899999</v>
      </c>
      <c r="G152" s="227">
        <f>G133</f>
        <v>0</v>
      </c>
      <c r="H152" s="227">
        <f>H133</f>
        <v>0</v>
      </c>
      <c r="I152" s="227">
        <v>1476.78245477</v>
      </c>
      <c r="J152" s="227">
        <v>51.83094782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846</v>
      </c>
      <c r="E153" s="222" t="str">
        <f>IF('46 - передача'!$E$134="","",'46 - передача'!$E$134)</f>
        <v>ООО "Энергокомплекс"</v>
      </c>
      <c r="F153" s="226">
        <f>SUM(G153:J153)</f>
        <v>1815.0405202799998</v>
      </c>
      <c r="G153" s="227">
        <f>G134</f>
        <v>0</v>
      </c>
      <c r="H153" s="227">
        <f>H134</f>
        <v>0</v>
      </c>
      <c r="I153" s="227">
        <v>1815.0405202799998</v>
      </c>
      <c r="J153" s="227">
        <f>J134</f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848</v>
      </c>
      <c r="E154" s="222" t="str">
        <f>IF('46 - передача'!$E$135="","",'46 - передача'!$E$135)</f>
        <v>ООО "МагнитЭнерго"</v>
      </c>
      <c r="F154" s="226">
        <f>SUM(G154:J154)</f>
        <v>62.3207084</v>
      </c>
      <c r="G154" s="227"/>
      <c r="H154" s="227"/>
      <c r="I154" s="227"/>
      <c r="J154" s="227">
        <v>62.3207084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3:J33 H35:J35 J37:J38 I36:J36 G89:J91 G88 J92 G87:J87 G68:J69 G65:J66 G62:J62 G73:J73 J67 J63 G151:J154 G22:J27 G31:J31 G85:J85 G132:J135 G42:J45 G96:J99 G76:J81 G49:J50 G103:J104">
      <formula1>-999999999999999000000000</formula1>
      <formula2>9.99999999999999E+23</formula2>
    </dataValidation>
    <dataValidation type="decimal" allowBlank="1" showInputMessage="1" showErrorMessage="1" sqref="G162:I162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2022-11-14T10:33:41Z</cp:lastPrinted>
  <dcterms:created xsi:type="dcterms:W3CDTF">2009-01-25T23:42:29Z</dcterms:created>
  <dcterms:modified xsi:type="dcterms:W3CDTF">2023-03-24T08:17:56Z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